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  <sheet name="PARA+RAD+LEUC" sheetId="2" r:id="rId2"/>
  </sheets>
  <definedNames>
    <definedName name="_xlnm.Print_Area" localSheetId="0">'Decont PNS'!$A$1:$I$48</definedName>
    <definedName name="_xlnm.Print_Area" localSheetId="1">'PARA+RAD+LEUC'!$A$1:$K$28</definedName>
  </definedNames>
  <calcPr fullCalcOnLoad="1"/>
</workbook>
</file>

<file path=xl/sharedStrings.xml><?xml version="1.0" encoding="utf-8"?>
<sst xmlns="http://schemas.openxmlformats.org/spreadsheetml/2006/main" count="305" uniqueCount="127">
  <si>
    <t>Cod tip decont</t>
  </si>
  <si>
    <t>Descriere</t>
  </si>
  <si>
    <t>Cod partener</t>
  </si>
  <si>
    <t>Nume partener</t>
  </si>
  <si>
    <t>Nr. contract</t>
  </si>
  <si>
    <t>An contract</t>
  </si>
  <si>
    <t>NHPT_HEP_MED_MED</t>
  </si>
  <si>
    <t>Decont medicamente pentru tratamentul recidivei hepatitei cronice la bolnavii cu transplant hepatic</t>
  </si>
  <si>
    <t>IS01</t>
  </si>
  <si>
    <t>SPITALUL CLINIC JUDETEAN DE URGENTA SF. SPIRIDON IASI</t>
  </si>
  <si>
    <t>2022</t>
  </si>
  <si>
    <t>NHP</t>
  </si>
  <si>
    <t>NHPENDO_MED</t>
  </si>
  <si>
    <t>Decont medicamente pentru programul national de boli endocrine</t>
  </si>
  <si>
    <t>NHPAFIBR_CONGE_MED</t>
  </si>
  <si>
    <t>Decont medicamente pentru Afibrinogenemie congenitala</t>
  </si>
  <si>
    <t>NHPPOLI_AMIL_MED</t>
  </si>
  <si>
    <t>Decont medicamente - 6.5.3 Amiloidoza cu transtiretina</t>
  </si>
  <si>
    <t>NHPSINDROM_IMUP_MED</t>
  </si>
  <si>
    <t>Decont medicamente pentru Sindrom de imunodeficienta primara</t>
  </si>
  <si>
    <t>NHPBR_SPT_CV_MED</t>
  </si>
  <si>
    <t>Decont medicamente Boli rare - incluse conditionat tratament spitalicesc(6.27)</t>
  </si>
  <si>
    <t>NHPDIABET_MED</t>
  </si>
  <si>
    <t>Decont medicamente pentru programul national de diabet zaharat</t>
  </si>
  <si>
    <t>NHPDIABET_MAT</t>
  </si>
  <si>
    <t>Decont materiale sanitare pentru programul national de diabet zaharat</t>
  </si>
  <si>
    <t>NHPPURP_TR_IM_CR_MED</t>
  </si>
  <si>
    <t>Decont medicamente pentru Purpura trombocitopenica imuna cronica la adultii splenectomizati si nesplenectomizati</t>
  </si>
  <si>
    <t>NHPHEMO_MED</t>
  </si>
  <si>
    <t>Decont medicamente pentru programul national de hemofilie, talasemie si alte boli rare</t>
  </si>
  <si>
    <t>NHPORTO_MAT</t>
  </si>
  <si>
    <t>Decont materiale sanitare pentru programul national de ortopedie</t>
  </si>
  <si>
    <t>NHPH_EPIB_MAT</t>
  </si>
  <si>
    <t>Decont materiale sanitare pentru Epidermoliza buloasa</t>
  </si>
  <si>
    <t>NHPCARDIO_MAT</t>
  </si>
  <si>
    <t>Decont materiale sanitare pentru programul national de boli cardiovasculare</t>
  </si>
  <si>
    <t>NHPDTAIP_HC_D_MAT</t>
  </si>
  <si>
    <t>Decont materiale sanitare pentru tratamentul hidrocefaliei congenitale sau dobandite la copil</t>
  </si>
  <si>
    <t>IS02</t>
  </si>
  <si>
    <t>SPITALUL CLINIC DE URGENTA PENTRU COPII "SF.MARIA" IASI</t>
  </si>
  <si>
    <t>NHPHFA_BH4_MED</t>
  </si>
  <si>
    <t>Decont medicamente pentru adulti si copii cu hiperfenilalaninemie diagnosticati cu fenilcetonurie sau deficit de tetrahidrobiopterina (BH4)</t>
  </si>
  <si>
    <t>NHPPONCO_MED</t>
  </si>
  <si>
    <t>Decont medicamente pentru programul national de oncologie</t>
  </si>
  <si>
    <t>IS03</t>
  </si>
  <si>
    <t>INSTITUTUL DE BOLI CARDIOVASCULARE "PROF.DR. G.I.M. GEORGESCU" IASI</t>
  </si>
  <si>
    <t>NHPH_FABRY_MED</t>
  </si>
  <si>
    <t>Decont medicamente pentru Boala Fabry</t>
  </si>
  <si>
    <t>IS04</t>
  </si>
  <si>
    <t>SPITALUL CLINIC  DR.C.I.PARHON IASI</t>
  </si>
  <si>
    <t>NHPH_POMPE_MED</t>
  </si>
  <si>
    <t>Decont medicamente pentru Boala Pompe</t>
  </si>
  <si>
    <t>NHPDTAIP_DN_MAT</t>
  </si>
  <si>
    <t>Decont materiale sanitare pentru tratamentul durerii neuropate prin implant de neurostimulator med.</t>
  </si>
  <si>
    <t>IS11</t>
  </si>
  <si>
    <t>SP. CL. URGENTA  "PROF. DR. N. OBLU" IASI</t>
  </si>
  <si>
    <t>1700</t>
  </si>
  <si>
    <t>NHPNEURO_DI_MED</t>
  </si>
  <si>
    <t>Decont medicamente pentru boli neurologice degenerative/inflamatorii</t>
  </si>
  <si>
    <t>NHPDTAIP_RI_MAT</t>
  </si>
  <si>
    <t>Decont materiale sanitare pentru radiologie interventionala</t>
  </si>
  <si>
    <t>NHPSURDO_MAT</t>
  </si>
  <si>
    <t>Decont materiale sanitare pentru subprogramul de tratament al surditatii congenitale prin implant cohlear si proteze auditive</t>
  </si>
  <si>
    <t>IS12</t>
  </si>
  <si>
    <t>SPITALUL CLINIC DE RECUPERARE IASI</t>
  </si>
  <si>
    <t>NHPNEURO_MED</t>
  </si>
  <si>
    <t>Decont medicamente pentru subprogramul de tratament al sclerozei multiple</t>
  </si>
  <si>
    <t>IS14</t>
  </si>
  <si>
    <t>SPITALUL MUNICIPAL DE URGENTA PASCANI</t>
  </si>
  <si>
    <t>IS32</t>
  </si>
  <si>
    <t>CENTRUL DE ONCOLOGIE EUROCLINIC SRL</t>
  </si>
  <si>
    <t>NHPPONCO_MAMAR_MAT</t>
  </si>
  <si>
    <t>Decont materiale sanitare pentru Afectiuni oncologice prin endoprotezare</t>
  </si>
  <si>
    <t>IS36</t>
  </si>
  <si>
    <t>INSTITUTUL REGIONAL DE ONCOLOGIE IASI</t>
  </si>
  <si>
    <t>2707</t>
  </si>
  <si>
    <t>IS48</t>
  </si>
  <si>
    <t>MNT HEALTHCARE EUROPE SRL</t>
  </si>
  <si>
    <t>DECONTURI PNS FEBRUARIE 2023</t>
  </si>
  <si>
    <t>MEDICAMENTE PNS</t>
  </si>
  <si>
    <t>MATERIALE SANITARE PNS</t>
  </si>
  <si>
    <t>mii lei</t>
  </si>
  <si>
    <t>DECONT FEBRUARIE 2023</t>
  </si>
  <si>
    <t>UCRAINA FEBRUARIE 2023</t>
  </si>
  <si>
    <t>ACT.CURENTA FEBRUARIE 2023</t>
  </si>
  <si>
    <t>TOTAL DECONT/PNS  FEBRUARIE 2023</t>
  </si>
  <si>
    <t>RADIOTERAPIE</t>
  </si>
  <si>
    <t>Tip decont</t>
  </si>
  <si>
    <t>Partner code</t>
  </si>
  <si>
    <t>Partner name</t>
  </si>
  <si>
    <t>Descriere tip decont</t>
  </si>
  <si>
    <t>Cod categorie partener</t>
  </si>
  <si>
    <t>Valoare (mii lei)</t>
  </si>
  <si>
    <t>NHP_SRV_RDT</t>
  </si>
  <si>
    <t>SPITALUL CLINIC JUDETEAN DE URGENTA "SF. SPIRIDON"</t>
  </si>
  <si>
    <t>Decont servicii radioterapie in cadrul subprogramului de radioterapie a bolnavilor cu afectiuni oncologice</t>
  </si>
  <si>
    <t>3406</t>
  </si>
  <si>
    <t>2017</t>
  </si>
  <si>
    <t>3404</t>
  </si>
  <si>
    <t xml:space="preserve">TOTAL </t>
  </si>
  <si>
    <t>LEUCEMII+GAMA KNIFE</t>
  </si>
  <si>
    <t>NHP_SRV_ONCOLA</t>
  </si>
  <si>
    <t>Decont servicii pentru diagnosticul initial si de certitudine al leucemiilor acute</t>
  </si>
  <si>
    <t>NHP_SRV_GK</t>
  </si>
  <si>
    <t>Decont servicii prin tratament Gamma-Knife</t>
  </si>
  <si>
    <t>PET - CT</t>
  </si>
  <si>
    <t>Cod decont</t>
  </si>
  <si>
    <t>Descriere decont</t>
  </si>
  <si>
    <t>Nr. contract furnizor</t>
  </si>
  <si>
    <t>An contract furnizor</t>
  </si>
  <si>
    <t>PARA_NHP6</t>
  </si>
  <si>
    <t>Decont pt analize para decontate din PNS nr. 6: Tratamentul bolnavilor cu diabet zaharat</t>
  </si>
  <si>
    <t>3590</t>
  </si>
  <si>
    <t>PARA</t>
  </si>
  <si>
    <t>34231450</t>
  </si>
  <si>
    <t>3540</t>
  </si>
  <si>
    <t>Hemoglobina glicozilata</t>
  </si>
  <si>
    <t>9550768</t>
  </si>
  <si>
    <t>INVESTIGATII MEDICALE PRAXIS SRL</t>
  </si>
  <si>
    <t>3588</t>
  </si>
  <si>
    <t>KARSUS MEDICAL SRL</t>
  </si>
  <si>
    <t>T06</t>
  </si>
  <si>
    <t>SPITAL CF IASI</t>
  </si>
  <si>
    <t>3589</t>
  </si>
  <si>
    <t>SPITAL MUNICIPAL PASCANI</t>
  </si>
  <si>
    <t>NHPNEURO_MED_CV</t>
  </si>
  <si>
    <t>Decont medicamente pentru subprogramul de tratament al sclerozei multiple COST VOLUM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</si>
</sst>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5"/>
      <name val="Arial"/>
      <family val="2"/>
    </font>
    <font>
      <sz val="9"/>
      <color rgb="FFFF0000"/>
      <name val="Arial"/>
      <family val="2"/>
    </font>
    <font>
      <b/>
      <sz val="9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4" fillId="0" borderId="0" xfId="55" applyFont="1">
      <alignment/>
      <protection/>
    </xf>
    <xf numFmtId="17" fontId="3" fillId="0" borderId="0" xfId="55" applyNumberFormat="1" applyFont="1" applyBorder="1">
      <alignment/>
      <protection/>
    </xf>
    <xf numFmtId="0" fontId="3" fillId="0" borderId="0" xfId="55" applyFont="1">
      <alignment/>
      <protection/>
    </xf>
    <xf numFmtId="0" fontId="42" fillId="0" borderId="0" xfId="55" applyFont="1">
      <alignment/>
      <protection/>
    </xf>
    <xf numFmtId="0" fontId="5" fillId="34" borderId="11" xfId="55" applyFont="1" applyFill="1" applyBorder="1" applyAlignment="1">
      <alignment horizontal="center" wrapText="1"/>
      <protection/>
    </xf>
    <xf numFmtId="0" fontId="5" fillId="34" borderId="12" xfId="55" applyFont="1" applyFill="1" applyBorder="1" applyAlignment="1">
      <alignment horizontal="center" wrapText="1"/>
      <protection/>
    </xf>
    <xf numFmtId="0" fontId="5" fillId="34" borderId="13" xfId="55" applyFont="1" applyFill="1" applyBorder="1" applyAlignment="1">
      <alignment horizontal="center" wrapText="1"/>
      <protection/>
    </xf>
    <xf numFmtId="0" fontId="5" fillId="34" borderId="10" xfId="55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center" wrapText="1"/>
      <protection/>
    </xf>
    <xf numFmtId="0" fontId="42" fillId="0" borderId="0" xfId="55" applyFont="1" applyAlignment="1">
      <alignment wrapText="1"/>
      <protection/>
    </xf>
    <xf numFmtId="0" fontId="4" fillId="0" borderId="0" xfId="55" applyFont="1" applyAlignment="1">
      <alignment wrapText="1"/>
      <protection/>
    </xf>
    <xf numFmtId="0" fontId="4" fillId="0" borderId="11" xfId="55" applyFont="1" applyBorder="1" applyAlignment="1">
      <alignment wrapText="1"/>
      <protection/>
    </xf>
    <xf numFmtId="0" fontId="4" fillId="0" borderId="12" xfId="55" applyFont="1" applyBorder="1" applyAlignment="1">
      <alignment wrapText="1"/>
      <protection/>
    </xf>
    <xf numFmtId="0" fontId="4" fillId="0" borderId="10" xfId="55" applyFont="1" applyBorder="1" applyAlignment="1">
      <alignment horizontal="right" wrapText="1"/>
      <protection/>
    </xf>
    <xf numFmtId="0" fontId="4" fillId="0" borderId="14" xfId="55" applyFont="1" applyBorder="1" applyAlignment="1">
      <alignment horizontal="right" wrapText="1"/>
      <protection/>
    </xf>
    <xf numFmtId="0" fontId="4" fillId="0" borderId="15" xfId="55" applyFont="1" applyBorder="1" applyAlignment="1">
      <alignment wrapText="1"/>
      <protection/>
    </xf>
    <xf numFmtId="4" fontId="4" fillId="0" borderId="15" xfId="55" applyNumberFormat="1" applyFont="1" applyBorder="1" applyAlignment="1">
      <alignment horizontal="right" wrapText="1"/>
      <protection/>
    </xf>
    <xf numFmtId="4" fontId="4" fillId="0" borderId="0" xfId="55" applyNumberFormat="1" applyFont="1" applyBorder="1" applyAlignment="1">
      <alignment horizontal="right" wrapText="1"/>
      <protection/>
    </xf>
    <xf numFmtId="2" fontId="4" fillId="0" borderId="10" xfId="55" applyNumberFormat="1" applyFont="1" applyBorder="1" applyAlignment="1">
      <alignment wrapText="1"/>
      <protection/>
    </xf>
    <xf numFmtId="0" fontId="4" fillId="0" borderId="13" xfId="55" applyFont="1" applyBorder="1" applyAlignment="1">
      <alignment wrapText="1"/>
      <protection/>
    </xf>
    <xf numFmtId="0" fontId="4" fillId="0" borderId="10" xfId="55" applyFont="1" applyBorder="1" applyAlignment="1">
      <alignment wrapText="1"/>
      <protection/>
    </xf>
    <xf numFmtId="0" fontId="4" fillId="0" borderId="16" xfId="55" applyFont="1" applyBorder="1" applyAlignment="1">
      <alignment wrapText="1"/>
      <protection/>
    </xf>
    <xf numFmtId="4" fontId="4" fillId="35" borderId="10" xfId="55" applyNumberFormat="1" applyFont="1" applyFill="1" applyBorder="1" applyAlignment="1">
      <alignment horizontal="right" wrapText="1"/>
      <protection/>
    </xf>
    <xf numFmtId="165" fontId="3" fillId="0" borderId="10" xfId="55" applyNumberFormat="1" applyFont="1" applyBorder="1" applyAlignment="1">
      <alignment wrapText="1"/>
      <protection/>
    </xf>
    <xf numFmtId="4" fontId="42" fillId="0" borderId="0" xfId="55" applyNumberFormat="1" applyFont="1" applyAlignment="1">
      <alignment wrapText="1"/>
      <protection/>
    </xf>
    <xf numFmtId="0" fontId="43" fillId="0" borderId="0" xfId="55" applyFont="1" applyAlignment="1">
      <alignment wrapText="1"/>
      <protection/>
    </xf>
    <xf numFmtId="0" fontId="4" fillId="0" borderId="0" xfId="55" applyFont="1" applyBorder="1" applyAlignment="1">
      <alignment wrapText="1"/>
      <protection/>
    </xf>
    <xf numFmtId="4" fontId="4" fillId="0" borderId="10" xfId="55" applyNumberFormat="1" applyFont="1" applyBorder="1" applyAlignment="1">
      <alignment horizontal="right" wrapText="1"/>
      <protection/>
    </xf>
    <xf numFmtId="0" fontId="3" fillId="0" borderId="10" xfId="55" applyFont="1" applyBorder="1">
      <alignment/>
      <protection/>
    </xf>
    <xf numFmtId="0" fontId="3" fillId="0" borderId="10" xfId="55" applyFont="1" applyBorder="1" applyAlignment="1">
      <alignment horizontal="right"/>
      <protection/>
    </xf>
    <xf numFmtId="4" fontId="3" fillId="0" borderId="10" xfId="55" applyNumberFormat="1" applyFont="1" applyBorder="1">
      <alignment/>
      <protection/>
    </xf>
    <xf numFmtId="164" fontId="3" fillId="0" borderId="10" xfId="55" applyNumberFormat="1" applyFont="1" applyBorder="1">
      <alignment/>
      <protection/>
    </xf>
    <xf numFmtId="4" fontId="44" fillId="0" borderId="0" xfId="55" applyNumberFormat="1" applyFont="1">
      <alignment/>
      <protection/>
    </xf>
    <xf numFmtId="0" fontId="4" fillId="0" borderId="0" xfId="55" applyFont="1" applyBorder="1" applyAlignment="1">
      <alignment horizontal="right"/>
      <protection/>
    </xf>
    <xf numFmtId="4" fontId="4" fillId="0" borderId="0" xfId="55" applyNumberFormat="1" applyFont="1">
      <alignment/>
      <protection/>
    </xf>
    <xf numFmtId="0" fontId="2" fillId="33" borderId="15" xfId="55" applyFont="1" applyFill="1" applyBorder="1" applyAlignment="1">
      <alignment horizontal="center" wrapText="1"/>
      <protection/>
    </xf>
    <xf numFmtId="0" fontId="2" fillId="33" borderId="17" xfId="55" applyFont="1" applyFill="1" applyBorder="1" applyAlignment="1">
      <alignment horizontal="center" wrapText="1"/>
      <protection/>
    </xf>
    <xf numFmtId="0" fontId="3" fillId="33" borderId="17" xfId="55" applyFont="1" applyFill="1" applyBorder="1" applyAlignment="1">
      <alignment horizontal="center" wrapText="1"/>
      <protection/>
    </xf>
    <xf numFmtId="0" fontId="4" fillId="0" borderId="10" xfId="55" applyFont="1" applyBorder="1">
      <alignment/>
      <protection/>
    </xf>
    <xf numFmtId="4" fontId="4" fillId="0" borderId="10" xfId="55" applyNumberFormat="1" applyFont="1" applyBorder="1" applyAlignment="1">
      <alignment/>
      <protection/>
    </xf>
    <xf numFmtId="4" fontId="4" fillId="0" borderId="10" xfId="55" applyNumberFormat="1" applyFont="1" applyBorder="1">
      <alignment/>
      <protection/>
    </xf>
    <xf numFmtId="164" fontId="4" fillId="0" borderId="0" xfId="55" applyNumberFormat="1" applyFont="1">
      <alignment/>
      <protection/>
    </xf>
    <xf numFmtId="166" fontId="3" fillId="0" borderId="10" xfId="55" applyNumberFormat="1" applyFont="1" applyBorder="1" applyAlignment="1">
      <alignment wrapText="1"/>
      <protection/>
    </xf>
    <xf numFmtId="0" fontId="3" fillId="0" borderId="18" xfId="55" applyFont="1" applyBorder="1">
      <alignment/>
      <protection/>
    </xf>
    <xf numFmtId="4" fontId="3" fillId="0" borderId="10" xfId="55" applyNumberFormat="1" applyFont="1" applyBorder="1" applyAlignment="1">
      <alignment horizontal="right"/>
      <protection/>
    </xf>
    <xf numFmtId="166" fontId="3" fillId="0" borderId="10" xfId="55" applyNumberFormat="1" applyFont="1" applyBorder="1" applyAlignment="1">
      <alignment horizontal="right"/>
      <protection/>
    </xf>
    <xf numFmtId="0" fontId="44" fillId="0" borderId="0" xfId="55" applyFont="1">
      <alignment/>
      <protection/>
    </xf>
    <xf numFmtId="0" fontId="4" fillId="0" borderId="0" xfId="55" applyFont="1" applyBorder="1">
      <alignment/>
      <protection/>
    </xf>
    <xf numFmtId="4" fontId="4" fillId="0" borderId="0" xfId="55" applyNumberFormat="1" applyFont="1" applyBorder="1" applyAlignment="1">
      <alignment horizontal="right"/>
      <protection/>
    </xf>
    <xf numFmtId="166" fontId="3" fillId="0" borderId="0" xfId="55" applyNumberFormat="1" applyFont="1">
      <alignment/>
      <protection/>
    </xf>
    <xf numFmtId="0" fontId="4" fillId="0" borderId="19" xfId="55" applyFont="1" applyBorder="1">
      <alignment/>
      <protection/>
    </xf>
    <xf numFmtId="0" fontId="3" fillId="0" borderId="0" xfId="55" applyFont="1" applyBorder="1">
      <alignment/>
      <protection/>
    </xf>
    <xf numFmtId="166" fontId="3" fillId="33" borderId="10" xfId="55" applyNumberFormat="1" applyFont="1" applyFill="1" applyBorder="1" applyAlignment="1">
      <alignment horizontal="center" wrapText="1"/>
      <protection/>
    </xf>
    <xf numFmtId="0" fontId="4" fillId="0" borderId="10" xfId="55" applyFont="1" applyBorder="1" applyAlignment="1">
      <alignment horizontal="left" wrapText="1"/>
      <protection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4" fontId="2" fillId="33" borderId="1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3" fillId="33" borderId="10" xfId="0" applyNumberFormat="1" applyFont="1" applyFill="1" applyBorder="1" applyAlignment="1">
      <alignment horizontal="center" wrapText="1"/>
    </xf>
    <xf numFmtId="165" fontId="0" fillId="0" borderId="10" xfId="0" applyNumberForma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I46" sqref="I46:I47"/>
    </sheetView>
  </sheetViews>
  <sheetFormatPr defaultColWidth="9.140625" defaultRowHeight="12.75" outlineLevelCol="1"/>
  <cols>
    <col min="1" max="1" width="10.7109375" style="0" customWidth="1"/>
    <col min="2" max="2" width="38.8515625" style="0" customWidth="1"/>
    <col min="3" max="3" width="25.28125" style="0" customWidth="1"/>
    <col min="4" max="4" width="48.00390625" style="0" customWidth="1"/>
    <col min="5" max="5" width="14.57421875" style="0" hidden="1" customWidth="1" outlineLevel="1"/>
    <col min="6" max="6" width="14.57421875" style="66" hidden="1" customWidth="1" outlineLevel="1"/>
    <col min="7" max="7" width="14.57421875" style="0" customWidth="1" collapsed="1"/>
    <col min="8" max="9" width="14.57421875" style="0" customWidth="1"/>
  </cols>
  <sheetData>
    <row r="1" ht="12.75">
      <c r="A1" s="2" t="s">
        <v>78</v>
      </c>
    </row>
    <row r="3" ht="12.75">
      <c r="A3" s="2" t="s">
        <v>79</v>
      </c>
    </row>
    <row r="4" spans="1:9" s="1" customFormat="1" ht="51">
      <c r="A4" s="5" t="s">
        <v>2</v>
      </c>
      <c r="B4" s="5" t="s">
        <v>3</v>
      </c>
      <c r="C4" s="5" t="s">
        <v>0</v>
      </c>
      <c r="D4" s="5" t="s">
        <v>1</v>
      </c>
      <c r="E4" s="5" t="s">
        <v>82</v>
      </c>
      <c r="F4" s="67" t="s">
        <v>83</v>
      </c>
      <c r="G4" s="9" t="s">
        <v>84</v>
      </c>
      <c r="H4" s="9" t="s">
        <v>85</v>
      </c>
      <c r="I4" s="9" t="s">
        <v>81</v>
      </c>
    </row>
    <row r="5" spans="1:9" s="1" customFormat="1" ht="24" customHeight="1">
      <c r="A5" s="6" t="s">
        <v>54</v>
      </c>
      <c r="B5" s="6" t="s">
        <v>55</v>
      </c>
      <c r="C5" s="6" t="s">
        <v>57</v>
      </c>
      <c r="D5" s="6" t="s">
        <v>58</v>
      </c>
      <c r="E5" s="7">
        <v>192079.24</v>
      </c>
      <c r="F5" s="64"/>
      <c r="G5" s="64">
        <f>E5-F5</f>
        <v>192079.24</v>
      </c>
      <c r="H5" s="64">
        <f>G5+G6+G7+G8+G9+G10+G11+G12+G13</f>
        <v>1179805.06</v>
      </c>
      <c r="I5" s="70">
        <f>H5/1000</f>
        <v>1179.8050600000001</v>
      </c>
    </row>
    <row r="6" spans="1:9" s="1" customFormat="1" ht="24" customHeight="1">
      <c r="A6" s="6" t="s">
        <v>63</v>
      </c>
      <c r="B6" s="6" t="s">
        <v>64</v>
      </c>
      <c r="C6" s="6" t="s">
        <v>57</v>
      </c>
      <c r="D6" s="6" t="s">
        <v>58</v>
      </c>
      <c r="E6" s="7">
        <v>25327.24</v>
      </c>
      <c r="F6" s="64"/>
      <c r="G6" s="64">
        <f aca="true" t="shared" si="0" ref="G6:G29">E6-F6</f>
        <v>25327.24</v>
      </c>
      <c r="H6" s="6"/>
      <c r="I6" s="70"/>
    </row>
    <row r="7" spans="1:9" s="1" customFormat="1" ht="24" customHeight="1">
      <c r="A7" s="6" t="s">
        <v>8</v>
      </c>
      <c r="B7" s="6" t="s">
        <v>9</v>
      </c>
      <c r="C7" s="6" t="s">
        <v>18</v>
      </c>
      <c r="D7" s="6" t="s">
        <v>19</v>
      </c>
      <c r="E7" s="7">
        <v>39278.96</v>
      </c>
      <c r="F7" s="64"/>
      <c r="G7" s="64">
        <f t="shared" si="0"/>
        <v>39278.96</v>
      </c>
      <c r="H7" s="6"/>
      <c r="I7" s="70"/>
    </row>
    <row r="8" spans="1:9" s="1" customFormat="1" ht="24" customHeight="1">
      <c r="A8" s="6" t="s">
        <v>48</v>
      </c>
      <c r="B8" s="6" t="s">
        <v>49</v>
      </c>
      <c r="C8" s="6" t="s">
        <v>46</v>
      </c>
      <c r="D8" s="6" t="s">
        <v>47</v>
      </c>
      <c r="E8" s="7">
        <v>106986.88</v>
      </c>
      <c r="F8" s="64"/>
      <c r="G8" s="64">
        <f t="shared" si="0"/>
        <v>106986.88</v>
      </c>
      <c r="H8" s="6"/>
      <c r="I8" s="70"/>
    </row>
    <row r="9" spans="1:9" s="1" customFormat="1" ht="24" customHeight="1">
      <c r="A9" s="6" t="s">
        <v>48</v>
      </c>
      <c r="B9" s="6" t="s">
        <v>49</v>
      </c>
      <c r="C9" s="6" t="s">
        <v>50</v>
      </c>
      <c r="D9" s="6" t="s">
        <v>51</v>
      </c>
      <c r="E9" s="7">
        <v>122771.13</v>
      </c>
      <c r="F9" s="64"/>
      <c r="G9" s="64">
        <f t="shared" si="0"/>
        <v>122771.13</v>
      </c>
      <c r="H9" s="6"/>
      <c r="I9" s="70"/>
    </row>
    <row r="10" spans="1:9" s="1" customFormat="1" ht="24" customHeight="1">
      <c r="A10" s="6" t="s">
        <v>8</v>
      </c>
      <c r="B10" s="6" t="s">
        <v>9</v>
      </c>
      <c r="C10" s="6" t="s">
        <v>14</v>
      </c>
      <c r="D10" s="6" t="s">
        <v>15</v>
      </c>
      <c r="E10" s="7">
        <v>11092.89</v>
      </c>
      <c r="F10" s="64"/>
      <c r="G10" s="64">
        <f t="shared" si="0"/>
        <v>11092.89</v>
      </c>
      <c r="H10" s="6"/>
      <c r="I10" s="70"/>
    </row>
    <row r="11" spans="1:9" s="1" customFormat="1" ht="24" customHeight="1">
      <c r="A11" s="6" t="s">
        <v>38</v>
      </c>
      <c r="B11" s="6" t="s">
        <v>39</v>
      </c>
      <c r="C11" s="6" t="s">
        <v>40</v>
      </c>
      <c r="D11" s="6" t="s">
        <v>41</v>
      </c>
      <c r="E11" s="7">
        <v>12378.91</v>
      </c>
      <c r="F11" s="64"/>
      <c r="G11" s="64">
        <f t="shared" si="0"/>
        <v>12378.91</v>
      </c>
      <c r="H11" s="6"/>
      <c r="I11" s="70"/>
    </row>
    <row r="12" spans="1:9" s="1" customFormat="1" ht="24" customHeight="1">
      <c r="A12" s="6" t="s">
        <v>8</v>
      </c>
      <c r="B12" s="6" t="s">
        <v>9</v>
      </c>
      <c r="C12" s="6" t="s">
        <v>16</v>
      </c>
      <c r="D12" s="6" t="s">
        <v>17</v>
      </c>
      <c r="E12" s="7">
        <v>198897.75</v>
      </c>
      <c r="F12" s="64"/>
      <c r="G12" s="64">
        <f t="shared" si="0"/>
        <v>198897.75</v>
      </c>
      <c r="H12" s="6"/>
      <c r="I12" s="70"/>
    </row>
    <row r="13" spans="1:9" s="1" customFormat="1" ht="24" customHeight="1">
      <c r="A13" s="6" t="s">
        <v>8</v>
      </c>
      <c r="B13" s="6" t="s">
        <v>9</v>
      </c>
      <c r="C13" s="6" t="s">
        <v>26</v>
      </c>
      <c r="D13" s="6" t="s">
        <v>27</v>
      </c>
      <c r="E13" s="7">
        <v>470992.06</v>
      </c>
      <c r="F13" s="64"/>
      <c r="G13" s="64">
        <f t="shared" si="0"/>
        <v>470992.06</v>
      </c>
      <c r="H13" s="6"/>
      <c r="I13" s="70"/>
    </row>
    <row r="14" spans="1:9" s="1" customFormat="1" ht="24" customHeight="1">
      <c r="A14" s="6" t="s">
        <v>63</v>
      </c>
      <c r="B14" s="6" t="s">
        <v>64</v>
      </c>
      <c r="C14" s="6" t="s">
        <v>65</v>
      </c>
      <c r="D14" s="6" t="s">
        <v>66</v>
      </c>
      <c r="E14" s="7">
        <v>2974104.98</v>
      </c>
      <c r="F14" s="64"/>
      <c r="G14" s="64">
        <f t="shared" si="0"/>
        <v>2974104.98</v>
      </c>
      <c r="H14" s="64">
        <f>G14</f>
        <v>2974104.98</v>
      </c>
      <c r="I14" s="70">
        <f>H14/1000</f>
        <v>2974.10498</v>
      </c>
    </row>
    <row r="15" spans="1:9" s="1" customFormat="1" ht="24" customHeight="1">
      <c r="A15" s="6" t="s">
        <v>8</v>
      </c>
      <c r="B15" s="6" t="s">
        <v>9</v>
      </c>
      <c r="C15" s="6" t="s">
        <v>28</v>
      </c>
      <c r="D15" s="6" t="s">
        <v>29</v>
      </c>
      <c r="E15" s="7">
        <v>2446552.8</v>
      </c>
      <c r="F15" s="64"/>
      <c r="G15" s="64">
        <f t="shared" si="0"/>
        <v>2446552.8</v>
      </c>
      <c r="H15" s="64">
        <f>G15+G16</f>
        <v>2521912.79</v>
      </c>
      <c r="I15" s="70">
        <f>H15/1000</f>
        <v>2521.91279</v>
      </c>
    </row>
    <row r="16" spans="1:9" s="1" customFormat="1" ht="24" customHeight="1">
      <c r="A16" s="6" t="s">
        <v>38</v>
      </c>
      <c r="B16" s="6" t="s">
        <v>39</v>
      </c>
      <c r="C16" s="6" t="s">
        <v>28</v>
      </c>
      <c r="D16" s="6" t="s">
        <v>29</v>
      </c>
      <c r="E16" s="7">
        <v>75359.99</v>
      </c>
      <c r="F16" s="64"/>
      <c r="G16" s="64">
        <f t="shared" si="0"/>
        <v>75359.99</v>
      </c>
      <c r="H16" s="6"/>
      <c r="I16" s="70"/>
    </row>
    <row r="17" spans="1:9" s="1" customFormat="1" ht="24" customHeight="1">
      <c r="A17" s="6" t="s">
        <v>8</v>
      </c>
      <c r="B17" s="6" t="s">
        <v>9</v>
      </c>
      <c r="C17" s="6" t="s">
        <v>6</v>
      </c>
      <c r="D17" s="6" t="s">
        <v>7</v>
      </c>
      <c r="E17" s="7">
        <v>27783.66</v>
      </c>
      <c r="F17" s="64"/>
      <c r="G17" s="64">
        <f t="shared" si="0"/>
        <v>27783.66</v>
      </c>
      <c r="H17" s="64">
        <f>G17</f>
        <v>27783.66</v>
      </c>
      <c r="I17" s="70">
        <f>H17/1000</f>
        <v>27.78366</v>
      </c>
    </row>
    <row r="18" spans="1:9" s="1" customFormat="1" ht="24" customHeight="1">
      <c r="A18" s="6" t="s">
        <v>8</v>
      </c>
      <c r="B18" s="6" t="s">
        <v>9</v>
      </c>
      <c r="C18" s="6" t="s">
        <v>12</v>
      </c>
      <c r="D18" s="6" t="s">
        <v>13</v>
      </c>
      <c r="E18" s="7">
        <v>4690.65</v>
      </c>
      <c r="F18" s="64"/>
      <c r="G18" s="64">
        <f t="shared" si="0"/>
        <v>4690.65</v>
      </c>
      <c r="H18" s="64">
        <f>G18+G19</f>
        <v>101943.04999999999</v>
      </c>
      <c r="I18" s="70">
        <f>H18/1000</f>
        <v>101.94304999999999</v>
      </c>
    </row>
    <row r="19" spans="1:9" s="1" customFormat="1" ht="24" customHeight="1">
      <c r="A19" s="6" t="s">
        <v>73</v>
      </c>
      <c r="B19" s="6" t="s">
        <v>74</v>
      </c>
      <c r="C19" s="6" t="s">
        <v>12</v>
      </c>
      <c r="D19" s="6" t="s">
        <v>13</v>
      </c>
      <c r="E19" s="7">
        <v>97252.4</v>
      </c>
      <c r="F19" s="64"/>
      <c r="G19" s="64">
        <f t="shared" si="0"/>
        <v>97252.4</v>
      </c>
      <c r="H19" s="6"/>
      <c r="I19" s="70"/>
    </row>
    <row r="20" spans="1:9" s="1" customFormat="1" ht="24" customHeight="1">
      <c r="A20" s="6" t="s">
        <v>8</v>
      </c>
      <c r="B20" s="6" t="s">
        <v>9</v>
      </c>
      <c r="C20" s="6" t="s">
        <v>22</v>
      </c>
      <c r="D20" s="6" t="s">
        <v>23</v>
      </c>
      <c r="E20" s="7">
        <v>5803.74</v>
      </c>
      <c r="F20" s="64"/>
      <c r="G20" s="64">
        <f t="shared" si="0"/>
        <v>5803.74</v>
      </c>
      <c r="H20" s="64">
        <f>G20</f>
        <v>5803.74</v>
      </c>
      <c r="I20" s="70">
        <f>H20/1000</f>
        <v>5.8037399999999995</v>
      </c>
    </row>
    <row r="21" spans="1:9" s="1" customFormat="1" ht="24" customHeight="1">
      <c r="A21" s="6" t="s">
        <v>73</v>
      </c>
      <c r="B21" s="6" t="s">
        <v>74</v>
      </c>
      <c r="C21" s="6" t="s">
        <v>42</v>
      </c>
      <c r="D21" s="6" t="s">
        <v>43</v>
      </c>
      <c r="E21" s="7">
        <v>6438531.2</v>
      </c>
      <c r="F21" s="64">
        <v>26012.87</v>
      </c>
      <c r="G21" s="64">
        <f>E21-F21</f>
        <v>6412518.33</v>
      </c>
      <c r="H21" s="64">
        <f>G21+G22+G23+G24</f>
        <v>7654777.4399999995</v>
      </c>
      <c r="I21" s="70">
        <f>H21/1000</f>
        <v>7654.77744</v>
      </c>
    </row>
    <row r="22" spans="1:9" s="1" customFormat="1" ht="24" customHeight="1">
      <c r="A22" s="6" t="s">
        <v>69</v>
      </c>
      <c r="B22" s="6" t="s">
        <v>70</v>
      </c>
      <c r="C22" s="6" t="s">
        <v>42</v>
      </c>
      <c r="D22" s="6" t="s">
        <v>43</v>
      </c>
      <c r="E22" s="7">
        <v>826329.89</v>
      </c>
      <c r="F22" s="64"/>
      <c r="G22" s="64">
        <f t="shared" si="0"/>
        <v>826329.89</v>
      </c>
      <c r="H22" s="6"/>
      <c r="I22" s="70"/>
    </row>
    <row r="23" spans="1:9" s="1" customFormat="1" ht="24" customHeight="1">
      <c r="A23" s="6" t="s">
        <v>38</v>
      </c>
      <c r="B23" s="6" t="s">
        <v>39</v>
      </c>
      <c r="C23" s="6" t="s">
        <v>42</v>
      </c>
      <c r="D23" s="6" t="s">
        <v>43</v>
      </c>
      <c r="E23" s="7">
        <v>36895.59</v>
      </c>
      <c r="F23" s="64">
        <v>923.33</v>
      </c>
      <c r="G23" s="64">
        <f>E23-F23</f>
        <v>35972.259999999995</v>
      </c>
      <c r="H23" s="6"/>
      <c r="I23" s="70"/>
    </row>
    <row r="24" spans="1:9" s="1" customFormat="1" ht="24" customHeight="1">
      <c r="A24" s="6" t="s">
        <v>76</v>
      </c>
      <c r="B24" s="6" t="s">
        <v>77</v>
      </c>
      <c r="C24" s="6" t="s">
        <v>42</v>
      </c>
      <c r="D24" s="6" t="s">
        <v>43</v>
      </c>
      <c r="E24" s="7">
        <v>398879.47</v>
      </c>
      <c r="F24" s="64">
        <v>18922.51</v>
      </c>
      <c r="G24" s="64">
        <f t="shared" si="0"/>
        <v>379956.95999999996</v>
      </c>
      <c r="H24" s="6"/>
      <c r="I24" s="70"/>
    </row>
    <row r="25" spans="1:9" s="1" customFormat="1" ht="24" customHeight="1">
      <c r="A25" s="6" t="s">
        <v>73</v>
      </c>
      <c r="B25" s="6" t="s">
        <v>74</v>
      </c>
      <c r="C25" s="6" t="s">
        <v>42</v>
      </c>
      <c r="D25" s="6" t="s">
        <v>43</v>
      </c>
      <c r="E25" s="7">
        <v>5887249.19</v>
      </c>
      <c r="F25" s="64"/>
      <c r="G25" s="64">
        <f>E25-F25</f>
        <v>5887249.19</v>
      </c>
      <c r="H25" s="64">
        <f>G25+G26+G27</f>
        <v>6811250.71</v>
      </c>
      <c r="I25" s="70">
        <f>H25/1000</f>
        <v>6811.25071</v>
      </c>
    </row>
    <row r="26" spans="1:9" s="1" customFormat="1" ht="24" customHeight="1">
      <c r="A26" s="6" t="s">
        <v>69</v>
      </c>
      <c r="B26" s="6" t="s">
        <v>70</v>
      </c>
      <c r="C26" s="6" t="s">
        <v>42</v>
      </c>
      <c r="D26" s="6" t="s">
        <v>43</v>
      </c>
      <c r="E26" s="7">
        <v>593758.1</v>
      </c>
      <c r="F26" s="64"/>
      <c r="G26" s="64">
        <f>E26-F26</f>
        <v>593758.1</v>
      </c>
      <c r="H26" s="6"/>
      <c r="I26" s="70"/>
    </row>
    <row r="27" spans="1:9" s="1" customFormat="1" ht="24" customHeight="1">
      <c r="A27" s="6" t="s">
        <v>76</v>
      </c>
      <c r="B27" s="6" t="s">
        <v>77</v>
      </c>
      <c r="C27" s="6" t="s">
        <v>42</v>
      </c>
      <c r="D27" s="6" t="s">
        <v>43</v>
      </c>
      <c r="E27" s="7">
        <v>330243.42</v>
      </c>
      <c r="F27" s="64"/>
      <c r="G27" s="64">
        <f>E27-F27</f>
        <v>330243.42</v>
      </c>
      <c r="H27" s="6"/>
      <c r="I27" s="70"/>
    </row>
    <row r="28" spans="1:9" s="1" customFormat="1" ht="24" customHeight="1">
      <c r="A28" s="6" t="s">
        <v>8</v>
      </c>
      <c r="B28" s="6" t="s">
        <v>9</v>
      </c>
      <c r="C28" s="6" t="s">
        <v>20</v>
      </c>
      <c r="D28" s="6" t="s">
        <v>21</v>
      </c>
      <c r="E28" s="7">
        <v>918776.43</v>
      </c>
      <c r="F28" s="64"/>
      <c r="G28" s="64">
        <f t="shared" si="0"/>
        <v>918776.43</v>
      </c>
      <c r="H28" s="64">
        <f>G28+G29</f>
        <v>1520485.34</v>
      </c>
      <c r="I28" s="70">
        <f>H28/1000</f>
        <v>1520.4853400000002</v>
      </c>
    </row>
    <row r="29" spans="1:9" s="1" customFormat="1" ht="24" customHeight="1">
      <c r="A29" s="6" t="s">
        <v>38</v>
      </c>
      <c r="B29" s="6" t="s">
        <v>39</v>
      </c>
      <c r="C29" s="6" t="s">
        <v>20</v>
      </c>
      <c r="D29" s="6" t="s">
        <v>21</v>
      </c>
      <c r="E29" s="7">
        <v>601708.91</v>
      </c>
      <c r="F29" s="64"/>
      <c r="G29" s="64">
        <f t="shared" si="0"/>
        <v>601708.91</v>
      </c>
      <c r="H29" s="6"/>
      <c r="I29" s="70"/>
    </row>
    <row r="30" spans="1:9" s="1" customFormat="1" ht="24" customHeight="1">
      <c r="A30" s="6" t="s">
        <v>63</v>
      </c>
      <c r="B30" s="6" t="s">
        <v>64</v>
      </c>
      <c r="C30" s="65" t="s">
        <v>125</v>
      </c>
      <c r="D30" s="65" t="s">
        <v>126</v>
      </c>
      <c r="E30" s="7">
        <v>619362.79</v>
      </c>
      <c r="F30" s="64"/>
      <c r="G30" s="64">
        <f>E30-F30</f>
        <v>619362.79</v>
      </c>
      <c r="H30" s="64">
        <f>G30</f>
        <v>619362.79</v>
      </c>
      <c r="I30" s="70">
        <f>H30/1000</f>
        <v>619.36279</v>
      </c>
    </row>
    <row r="31" spans="1:9" ht="24" customHeight="1">
      <c r="A31" s="8"/>
      <c r="B31" s="8"/>
      <c r="C31" s="8"/>
      <c r="D31" s="8"/>
      <c r="E31" s="68">
        <f>SUM(E5:E30)</f>
        <v>23463088.270000003</v>
      </c>
      <c r="F31" s="68">
        <f>SUM(F5:F30)</f>
        <v>45858.71</v>
      </c>
      <c r="G31" s="68">
        <f>SUM(G5:G30)</f>
        <v>23417229.560000006</v>
      </c>
      <c r="H31" s="68">
        <f>SUM(H5:H30)</f>
        <v>23417229.56</v>
      </c>
      <c r="I31" s="68">
        <f>SUM(I5:I30)</f>
        <v>23417.22956</v>
      </c>
    </row>
    <row r="32" ht="24.75" customHeight="1">
      <c r="A32" s="2" t="s">
        <v>80</v>
      </c>
    </row>
    <row r="33" spans="1:9" s="1" customFormat="1" ht="36">
      <c r="A33" s="5" t="s">
        <v>2</v>
      </c>
      <c r="B33" s="5" t="s">
        <v>3</v>
      </c>
      <c r="C33" s="5" t="s">
        <v>0</v>
      </c>
      <c r="D33" s="5" t="s">
        <v>1</v>
      </c>
      <c r="E33" s="3" t="s">
        <v>82</v>
      </c>
      <c r="F33" s="69" t="s">
        <v>83</v>
      </c>
      <c r="G33" s="3" t="s">
        <v>84</v>
      </c>
      <c r="H33" s="3" t="s">
        <v>85</v>
      </c>
      <c r="I33" s="4" t="s">
        <v>81</v>
      </c>
    </row>
    <row r="34" spans="1:9" s="1" customFormat="1" ht="24" customHeight="1">
      <c r="A34" s="6" t="s">
        <v>8</v>
      </c>
      <c r="B34" s="6" t="s">
        <v>9</v>
      </c>
      <c r="C34" s="6" t="s">
        <v>24</v>
      </c>
      <c r="D34" s="6" t="s">
        <v>25</v>
      </c>
      <c r="E34" s="7">
        <v>442709.75</v>
      </c>
      <c r="F34" s="64"/>
      <c r="G34" s="64">
        <f>E34-F34</f>
        <v>442709.75</v>
      </c>
      <c r="H34" s="64">
        <f>G34+G35</f>
        <v>519709.89</v>
      </c>
      <c r="I34" s="70">
        <f>H34/1000</f>
        <v>519.70989</v>
      </c>
    </row>
    <row r="35" spans="1:9" s="1" customFormat="1" ht="24" customHeight="1">
      <c r="A35" s="6" t="s">
        <v>38</v>
      </c>
      <c r="B35" s="6" t="s">
        <v>39</v>
      </c>
      <c r="C35" s="6" t="s">
        <v>24</v>
      </c>
      <c r="D35" s="6" t="s">
        <v>25</v>
      </c>
      <c r="E35" s="7">
        <v>77000.14</v>
      </c>
      <c r="F35" s="64"/>
      <c r="G35" s="64">
        <f aca="true" t="shared" si="1" ref="G35:G47">E35-F35</f>
        <v>77000.14</v>
      </c>
      <c r="H35" s="6"/>
      <c r="I35" s="70"/>
    </row>
    <row r="36" spans="1:9" s="1" customFormat="1" ht="24" customHeight="1">
      <c r="A36" s="6" t="s">
        <v>63</v>
      </c>
      <c r="B36" s="6" t="s">
        <v>64</v>
      </c>
      <c r="C36" s="6" t="s">
        <v>30</v>
      </c>
      <c r="D36" s="6" t="s">
        <v>31</v>
      </c>
      <c r="E36" s="7">
        <v>129921.16</v>
      </c>
      <c r="F36" s="64"/>
      <c r="G36" s="64">
        <f t="shared" si="1"/>
        <v>129921.16</v>
      </c>
      <c r="H36" s="64">
        <f>G36+G37+G38+G39</f>
        <v>254062.31</v>
      </c>
      <c r="I36" s="70">
        <f>H36/1000</f>
        <v>254.06231</v>
      </c>
    </row>
    <row r="37" spans="1:9" s="1" customFormat="1" ht="24" customHeight="1">
      <c r="A37" s="6" t="s">
        <v>8</v>
      </c>
      <c r="B37" s="6" t="s">
        <v>9</v>
      </c>
      <c r="C37" s="6" t="s">
        <v>30</v>
      </c>
      <c r="D37" s="6" t="s">
        <v>31</v>
      </c>
      <c r="E37" s="7">
        <v>90512.47</v>
      </c>
      <c r="F37" s="64"/>
      <c r="G37" s="64">
        <f t="shared" si="1"/>
        <v>90512.47</v>
      </c>
      <c r="H37" s="6"/>
      <c r="I37" s="70"/>
    </row>
    <row r="38" spans="1:9" s="1" customFormat="1" ht="24" customHeight="1">
      <c r="A38" s="6" t="s">
        <v>54</v>
      </c>
      <c r="B38" s="6" t="s">
        <v>55</v>
      </c>
      <c r="C38" s="6" t="s">
        <v>30</v>
      </c>
      <c r="D38" s="6" t="s">
        <v>31</v>
      </c>
      <c r="E38" s="7">
        <v>24472.68</v>
      </c>
      <c r="F38" s="64"/>
      <c r="G38" s="64">
        <f t="shared" si="1"/>
        <v>24472.68</v>
      </c>
      <c r="H38" s="6"/>
      <c r="I38" s="70"/>
    </row>
    <row r="39" spans="1:9" s="1" customFormat="1" ht="24" customHeight="1">
      <c r="A39" s="6" t="s">
        <v>67</v>
      </c>
      <c r="B39" s="6" t="s">
        <v>68</v>
      </c>
      <c r="C39" s="6" t="s">
        <v>30</v>
      </c>
      <c r="D39" s="6" t="s">
        <v>31</v>
      </c>
      <c r="E39" s="7">
        <v>9156</v>
      </c>
      <c r="F39" s="64"/>
      <c r="G39" s="64">
        <f t="shared" si="1"/>
        <v>9156</v>
      </c>
      <c r="H39" s="6"/>
      <c r="I39" s="70"/>
    </row>
    <row r="40" spans="1:9" s="1" customFormat="1" ht="24" customHeight="1">
      <c r="A40" s="6" t="s">
        <v>63</v>
      </c>
      <c r="B40" s="6" t="s">
        <v>64</v>
      </c>
      <c r="C40" s="6" t="s">
        <v>61</v>
      </c>
      <c r="D40" s="6" t="s">
        <v>62</v>
      </c>
      <c r="E40" s="7">
        <v>663047</v>
      </c>
      <c r="F40" s="64"/>
      <c r="G40" s="64">
        <f t="shared" si="1"/>
        <v>663047</v>
      </c>
      <c r="H40" s="64">
        <f>G40</f>
        <v>663047</v>
      </c>
      <c r="I40" s="70">
        <f>H40/1000</f>
        <v>663.047</v>
      </c>
    </row>
    <row r="41" spans="1:9" s="1" customFormat="1" ht="24" customHeight="1">
      <c r="A41" s="6" t="s">
        <v>8</v>
      </c>
      <c r="B41" s="6" t="s">
        <v>9</v>
      </c>
      <c r="C41" s="6" t="s">
        <v>32</v>
      </c>
      <c r="D41" s="6" t="s">
        <v>33</v>
      </c>
      <c r="E41" s="7">
        <v>44995.39</v>
      </c>
      <c r="F41" s="64"/>
      <c r="G41" s="64">
        <f t="shared" si="1"/>
        <v>44995.39</v>
      </c>
      <c r="H41" s="64">
        <f>G41</f>
        <v>44995.39</v>
      </c>
      <c r="I41" s="70">
        <f>H41/1000</f>
        <v>44.99539</v>
      </c>
    </row>
    <row r="42" spans="1:9" s="1" customFormat="1" ht="24" customHeight="1">
      <c r="A42" s="6" t="s">
        <v>44</v>
      </c>
      <c r="B42" s="6" t="s">
        <v>45</v>
      </c>
      <c r="C42" s="6" t="s">
        <v>34</v>
      </c>
      <c r="D42" s="6" t="s">
        <v>35</v>
      </c>
      <c r="E42" s="7">
        <v>1947092.04</v>
      </c>
      <c r="F42" s="64"/>
      <c r="G42" s="64">
        <f t="shared" si="1"/>
        <v>1947092.04</v>
      </c>
      <c r="H42" s="64">
        <f>G42+G43</f>
        <v>2472049.27</v>
      </c>
      <c r="I42" s="70">
        <f>H42/1000</f>
        <v>2472.04927</v>
      </c>
    </row>
    <row r="43" spans="1:9" s="1" customFormat="1" ht="24" customHeight="1">
      <c r="A43" s="6" t="s">
        <v>8</v>
      </c>
      <c r="B43" s="6" t="s">
        <v>9</v>
      </c>
      <c r="C43" s="6" t="s">
        <v>34</v>
      </c>
      <c r="D43" s="6" t="s">
        <v>35</v>
      </c>
      <c r="E43" s="7">
        <v>524957.23</v>
      </c>
      <c r="F43" s="64"/>
      <c r="G43" s="64">
        <f t="shared" si="1"/>
        <v>524957.23</v>
      </c>
      <c r="H43" s="6"/>
      <c r="I43" s="70"/>
    </row>
    <row r="44" spans="1:9" s="1" customFormat="1" ht="24" customHeight="1">
      <c r="A44" s="6" t="s">
        <v>73</v>
      </c>
      <c r="B44" s="6" t="s">
        <v>74</v>
      </c>
      <c r="C44" s="6" t="s">
        <v>71</v>
      </c>
      <c r="D44" s="6" t="s">
        <v>72</v>
      </c>
      <c r="E44" s="7">
        <v>11990</v>
      </c>
      <c r="F44" s="64"/>
      <c r="G44" s="64">
        <f t="shared" si="1"/>
        <v>11990</v>
      </c>
      <c r="H44" s="64">
        <f>G44</f>
        <v>11990</v>
      </c>
      <c r="I44" s="70">
        <f>H44/1000</f>
        <v>11.99</v>
      </c>
    </row>
    <row r="45" spans="1:9" s="1" customFormat="1" ht="24" customHeight="1">
      <c r="A45" s="6" t="s">
        <v>54</v>
      </c>
      <c r="B45" s="6" t="s">
        <v>55</v>
      </c>
      <c r="C45" s="6" t="s">
        <v>59</v>
      </c>
      <c r="D45" s="6" t="s">
        <v>60</v>
      </c>
      <c r="E45" s="7">
        <v>544610.27</v>
      </c>
      <c r="F45" s="64"/>
      <c r="G45" s="64">
        <f t="shared" si="1"/>
        <v>544610.27</v>
      </c>
      <c r="H45" s="64">
        <f>G45</f>
        <v>544610.27</v>
      </c>
      <c r="I45" s="70">
        <f>H45/1000</f>
        <v>544.61027</v>
      </c>
    </row>
    <row r="46" spans="1:9" s="1" customFormat="1" ht="24" customHeight="1">
      <c r="A46" s="6" t="s">
        <v>38</v>
      </c>
      <c r="B46" s="6" t="s">
        <v>39</v>
      </c>
      <c r="C46" s="6" t="s">
        <v>36</v>
      </c>
      <c r="D46" s="6" t="s">
        <v>37</v>
      </c>
      <c r="E46" s="7">
        <v>8583</v>
      </c>
      <c r="F46" s="64"/>
      <c r="G46" s="64">
        <f t="shared" si="1"/>
        <v>8583</v>
      </c>
      <c r="H46" s="64">
        <f>G46</f>
        <v>8583</v>
      </c>
      <c r="I46" s="70">
        <f>H46/1000</f>
        <v>8.583</v>
      </c>
    </row>
    <row r="47" spans="1:9" s="1" customFormat="1" ht="24" customHeight="1">
      <c r="A47" s="6" t="s">
        <v>54</v>
      </c>
      <c r="B47" s="6" t="s">
        <v>55</v>
      </c>
      <c r="C47" s="6" t="s">
        <v>52</v>
      </c>
      <c r="D47" s="6" t="s">
        <v>53</v>
      </c>
      <c r="E47" s="7">
        <v>75646</v>
      </c>
      <c r="F47" s="64"/>
      <c r="G47" s="64">
        <f t="shared" si="1"/>
        <v>75646</v>
      </c>
      <c r="H47" s="64">
        <f>G47</f>
        <v>75646</v>
      </c>
      <c r="I47" s="70">
        <f>H47/1000</f>
        <v>75.646</v>
      </c>
    </row>
    <row r="48" spans="1:9" ht="24" customHeight="1">
      <c r="A48" s="8"/>
      <c r="B48" s="8"/>
      <c r="C48" s="8"/>
      <c r="D48" s="8"/>
      <c r="E48" s="68">
        <f>SUM(E34:E47)</f>
        <v>4594693.13</v>
      </c>
      <c r="F48" s="68">
        <f>SUM(F34:F47)</f>
        <v>0</v>
      </c>
      <c r="G48" s="68">
        <f>SUM(G34:G47)</f>
        <v>4594693.13</v>
      </c>
      <c r="H48" s="68">
        <f>SUM(H34:H47)</f>
        <v>4594693.13</v>
      </c>
      <c r="I48" s="68">
        <f>SUM(I34:I47)</f>
        <v>4594.693129999999</v>
      </c>
    </row>
    <row r="50" spans="5:7" ht="12.75">
      <c r="E50" s="66">
        <f>E48+E31</f>
        <v>28057781.400000002</v>
      </c>
      <c r="F50" s="66">
        <f>E50-G50</f>
        <v>45858.70999999717</v>
      </c>
      <c r="G50" s="66">
        <f>G31+G48</f>
        <v>28011922.690000005</v>
      </c>
    </row>
    <row r="51" spans="5:7" ht="12.75">
      <c r="E51" s="66">
        <v>28057781.4</v>
      </c>
      <c r="G51" s="66">
        <v>28011922.690000005</v>
      </c>
    </row>
  </sheetData>
  <sheetProtection/>
  <printOptions horizontalCentered="1"/>
  <pageMargins left="0.25" right="0.25" top="0.5" bottom="0.25" header="0.5" footer="0.5"/>
  <pageSetup horizontalDpi="300" verticalDpi="3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I7" sqref="I7"/>
    </sheetView>
  </sheetViews>
  <sheetFormatPr defaultColWidth="8.8515625" defaultRowHeight="12.75" outlineLevelRow="1" outlineLevelCol="1"/>
  <cols>
    <col min="1" max="1" width="12.00390625" style="10" customWidth="1"/>
    <col min="2" max="2" width="9.00390625" style="10" customWidth="1"/>
    <col min="3" max="3" width="37.28125" style="10" customWidth="1"/>
    <col min="4" max="4" width="36.7109375" style="10" customWidth="1"/>
    <col min="5" max="6" width="8.8515625" style="10" customWidth="1"/>
    <col min="7" max="7" width="10.7109375" style="10" customWidth="1"/>
    <col min="8" max="9" width="13.7109375" style="10" hidden="1" customWidth="1" outlineLevel="1"/>
    <col min="10" max="10" width="13.7109375" style="10" customWidth="1" collapsed="1"/>
    <col min="11" max="11" width="11.57421875" style="12" customWidth="1"/>
    <col min="12" max="12" width="16.28125" style="13" customWidth="1"/>
    <col min="13" max="13" width="23.8515625" style="10" customWidth="1"/>
    <col min="14" max="16384" width="8.8515625" style="10" customWidth="1"/>
  </cols>
  <sheetData>
    <row r="1" ht="12">
      <c r="C1" s="11">
        <v>44958</v>
      </c>
    </row>
    <row r="3" ht="12">
      <c r="C3" s="12" t="s">
        <v>86</v>
      </c>
    </row>
    <row r="4" spans="1:12" s="20" customFormat="1" ht="36">
      <c r="A4" s="14" t="s">
        <v>87</v>
      </c>
      <c r="B4" s="14" t="s">
        <v>88</v>
      </c>
      <c r="C4" s="14" t="s">
        <v>89</v>
      </c>
      <c r="D4" s="14" t="s">
        <v>90</v>
      </c>
      <c r="E4" s="15" t="s">
        <v>4</v>
      </c>
      <c r="F4" s="14" t="s">
        <v>5</v>
      </c>
      <c r="G4" s="16" t="s">
        <v>91</v>
      </c>
      <c r="H4" s="16" t="s">
        <v>82</v>
      </c>
      <c r="I4" s="17" t="s">
        <v>83</v>
      </c>
      <c r="J4" s="17" t="s">
        <v>84</v>
      </c>
      <c r="K4" s="18" t="s">
        <v>92</v>
      </c>
      <c r="L4" s="19"/>
    </row>
    <row r="5" spans="1:12" s="20" customFormat="1" ht="36" hidden="1" outlineLevel="1">
      <c r="A5" s="21" t="s">
        <v>93</v>
      </c>
      <c r="B5" s="22" t="s">
        <v>8</v>
      </c>
      <c r="C5" s="22" t="s">
        <v>94</v>
      </c>
      <c r="D5" s="21" t="s">
        <v>95</v>
      </c>
      <c r="E5" s="23" t="s">
        <v>96</v>
      </c>
      <c r="F5" s="24" t="s">
        <v>97</v>
      </c>
      <c r="G5" s="25" t="s">
        <v>11</v>
      </c>
      <c r="H5" s="26">
        <v>0</v>
      </c>
      <c r="I5" s="27"/>
      <c r="J5" s="27"/>
      <c r="K5" s="28">
        <f>H5/1000</f>
        <v>0</v>
      </c>
      <c r="L5" s="19"/>
    </row>
    <row r="6" spans="1:13" s="20" customFormat="1" ht="36" collapsed="1">
      <c r="A6" s="29" t="s">
        <v>93</v>
      </c>
      <c r="B6" s="30" t="s">
        <v>73</v>
      </c>
      <c r="C6" s="30" t="s">
        <v>74</v>
      </c>
      <c r="D6" s="31" t="s">
        <v>95</v>
      </c>
      <c r="E6" s="23" t="s">
        <v>98</v>
      </c>
      <c r="F6" s="23" t="s">
        <v>97</v>
      </c>
      <c r="G6" s="30" t="s">
        <v>11</v>
      </c>
      <c r="H6" s="32">
        <v>1015694</v>
      </c>
      <c r="I6" s="32"/>
      <c r="J6" s="32">
        <f>H6-I6</f>
        <v>1015694</v>
      </c>
      <c r="K6" s="33">
        <f>J6/1000</f>
        <v>1015.694</v>
      </c>
      <c r="L6" s="34"/>
      <c r="M6" s="35"/>
    </row>
    <row r="7" spans="1:12" s="20" customFormat="1" ht="36">
      <c r="A7" s="29" t="s">
        <v>93</v>
      </c>
      <c r="B7" s="30" t="s">
        <v>76</v>
      </c>
      <c r="C7" s="36" t="s">
        <v>77</v>
      </c>
      <c r="D7" s="21" t="s">
        <v>95</v>
      </c>
      <c r="E7" s="23">
        <v>3691</v>
      </c>
      <c r="F7" s="23">
        <v>2018</v>
      </c>
      <c r="G7" s="30" t="s">
        <v>11</v>
      </c>
      <c r="H7" s="37">
        <v>784000</v>
      </c>
      <c r="I7" s="37">
        <v>15360</v>
      </c>
      <c r="J7" s="32">
        <f>H7-I7</f>
        <v>768640</v>
      </c>
      <c r="K7" s="33">
        <f>J7/1000</f>
        <v>768.64</v>
      </c>
      <c r="L7" s="19"/>
    </row>
    <row r="8" spans="2:12" s="12" customFormat="1" ht="21" customHeight="1">
      <c r="B8" s="38"/>
      <c r="C8" s="38"/>
      <c r="D8" s="39" t="s">
        <v>99</v>
      </c>
      <c r="E8" s="40"/>
      <c r="F8" s="40"/>
      <c r="G8" s="40"/>
      <c r="H8" s="41">
        <f>SUM(H5:H7)</f>
        <v>1799694</v>
      </c>
      <c r="I8" s="41">
        <f>SUM(I5:I7)</f>
        <v>15360</v>
      </c>
      <c r="J8" s="41">
        <f>SUM(J5:J7)</f>
        <v>1784334</v>
      </c>
      <c r="K8" s="41">
        <f>SUM(K5:K7)</f>
        <v>1784.3339999999998</v>
      </c>
      <c r="L8" s="42"/>
    </row>
    <row r="9" spans="4:10" ht="21" customHeight="1">
      <c r="D9" s="43"/>
      <c r="H9" s="44"/>
      <c r="I9" s="44"/>
      <c r="J9" s="44"/>
    </row>
    <row r="10" ht="21" customHeight="1">
      <c r="C10" s="12" t="s">
        <v>100</v>
      </c>
    </row>
    <row r="11" spans="1:12" s="20" customFormat="1" ht="50.25" customHeight="1">
      <c r="A11" s="15" t="s">
        <v>87</v>
      </c>
      <c r="B11" s="15" t="s">
        <v>88</v>
      </c>
      <c r="C11" s="15" t="s">
        <v>89</v>
      </c>
      <c r="D11" s="15" t="s">
        <v>90</v>
      </c>
      <c r="E11" s="15" t="s">
        <v>4</v>
      </c>
      <c r="F11" s="15" t="s">
        <v>5</v>
      </c>
      <c r="G11" s="15" t="s">
        <v>91</v>
      </c>
      <c r="H11" s="45" t="s">
        <v>82</v>
      </c>
      <c r="I11" s="46" t="s">
        <v>83</v>
      </c>
      <c r="J11" s="46" t="s">
        <v>84</v>
      </c>
      <c r="K11" s="47" t="s">
        <v>92</v>
      </c>
      <c r="L11" s="19"/>
    </row>
    <row r="12" spans="1:12" s="20" customFormat="1" ht="37.5" customHeight="1">
      <c r="A12" s="30" t="s">
        <v>101</v>
      </c>
      <c r="B12" s="30" t="s">
        <v>73</v>
      </c>
      <c r="C12" s="30" t="s">
        <v>74</v>
      </c>
      <c r="D12" s="30" t="s">
        <v>102</v>
      </c>
      <c r="E12" s="30" t="s">
        <v>75</v>
      </c>
      <c r="F12" s="30" t="s">
        <v>97</v>
      </c>
      <c r="G12" s="30" t="s">
        <v>11</v>
      </c>
      <c r="H12" s="37">
        <v>79588</v>
      </c>
      <c r="I12" s="37"/>
      <c r="J12" s="32">
        <f>H12-I12</f>
        <v>79588</v>
      </c>
      <c r="K12" s="33">
        <f>J12/1000</f>
        <v>79.588</v>
      </c>
      <c r="L12" s="19"/>
    </row>
    <row r="13" spans="1:11" ht="24.75" customHeight="1">
      <c r="A13" s="48" t="s">
        <v>103</v>
      </c>
      <c r="B13" s="48" t="s">
        <v>54</v>
      </c>
      <c r="C13" s="48" t="s">
        <v>55</v>
      </c>
      <c r="D13" s="48" t="s">
        <v>104</v>
      </c>
      <c r="E13" s="48" t="s">
        <v>56</v>
      </c>
      <c r="F13" s="48" t="s">
        <v>10</v>
      </c>
      <c r="G13" s="30" t="s">
        <v>11</v>
      </c>
      <c r="H13" s="49">
        <v>591300</v>
      </c>
      <c r="I13" s="50"/>
      <c r="J13" s="32">
        <f>H13-I13</f>
        <v>591300</v>
      </c>
      <c r="K13" s="33">
        <f>J13/1000</f>
        <v>591.3</v>
      </c>
    </row>
    <row r="14" spans="2:11" ht="24.75" customHeight="1">
      <c r="B14" s="38"/>
      <c r="C14" s="38"/>
      <c r="D14" s="39" t="s">
        <v>99</v>
      </c>
      <c r="E14" s="40"/>
      <c r="F14" s="40"/>
      <c r="G14" s="40"/>
      <c r="H14" s="41">
        <f>H12+H13</f>
        <v>670888</v>
      </c>
      <c r="I14" s="41">
        <f>I12+I13</f>
        <v>0</v>
      </c>
      <c r="J14" s="41">
        <f>J12+J13</f>
        <v>670888</v>
      </c>
      <c r="K14" s="41">
        <f>K12+K13</f>
        <v>670.8879999999999</v>
      </c>
    </row>
    <row r="15" spans="3:10" ht="24.75" customHeight="1">
      <c r="C15" s="12" t="s">
        <v>105</v>
      </c>
      <c r="H15" s="51"/>
      <c r="J15" s="51"/>
    </row>
    <row r="16" spans="1:12" s="20" customFormat="1" ht="44.25" customHeight="1">
      <c r="A16" s="14" t="s">
        <v>106</v>
      </c>
      <c r="B16" s="15" t="s">
        <v>2</v>
      </c>
      <c r="C16" s="15" t="s">
        <v>3</v>
      </c>
      <c r="D16" s="15" t="s">
        <v>107</v>
      </c>
      <c r="E16" s="15" t="s">
        <v>108</v>
      </c>
      <c r="F16" s="15" t="s">
        <v>109</v>
      </c>
      <c r="G16" s="15" t="s">
        <v>91</v>
      </c>
      <c r="H16" s="45" t="s">
        <v>82</v>
      </c>
      <c r="I16" s="46" t="s">
        <v>83</v>
      </c>
      <c r="J16" s="46" t="s">
        <v>84</v>
      </c>
      <c r="K16" s="18" t="s">
        <v>92</v>
      </c>
      <c r="L16" s="19"/>
    </row>
    <row r="17" spans="1:12" s="20" customFormat="1" ht="24">
      <c r="A17" s="29" t="s">
        <v>110</v>
      </c>
      <c r="B17" s="30" t="s">
        <v>73</v>
      </c>
      <c r="C17" s="30" t="s">
        <v>74</v>
      </c>
      <c r="D17" s="30" t="s">
        <v>111</v>
      </c>
      <c r="E17" s="30" t="s">
        <v>112</v>
      </c>
      <c r="F17" s="30" t="s">
        <v>97</v>
      </c>
      <c r="G17" s="30" t="s">
        <v>113</v>
      </c>
      <c r="H17" s="37">
        <v>272000</v>
      </c>
      <c r="I17" s="37"/>
      <c r="J17" s="32">
        <f>H17-I17</f>
        <v>272000</v>
      </c>
      <c r="K17" s="52">
        <f>J17/1000</f>
        <v>272</v>
      </c>
      <c r="L17" s="19"/>
    </row>
    <row r="18" spans="1:12" s="20" customFormat="1" ht="24">
      <c r="A18" s="29" t="s">
        <v>110</v>
      </c>
      <c r="B18" s="30" t="s">
        <v>114</v>
      </c>
      <c r="C18" s="30" t="s">
        <v>77</v>
      </c>
      <c r="D18" s="30" t="s">
        <v>111</v>
      </c>
      <c r="E18" s="30" t="s">
        <v>115</v>
      </c>
      <c r="F18" s="30" t="s">
        <v>97</v>
      </c>
      <c r="G18" s="30" t="s">
        <v>113</v>
      </c>
      <c r="H18" s="37">
        <v>240000</v>
      </c>
      <c r="I18" s="37"/>
      <c r="J18" s="32">
        <f>H18-I18</f>
        <v>240000</v>
      </c>
      <c r="K18" s="52">
        <f>J18/1000</f>
        <v>240</v>
      </c>
      <c r="L18" s="19"/>
    </row>
    <row r="19" spans="1:12" s="12" customFormat="1" ht="25.5" customHeight="1">
      <c r="A19" s="53"/>
      <c r="B19" s="38"/>
      <c r="C19" s="38"/>
      <c r="D19" s="39" t="s">
        <v>99</v>
      </c>
      <c r="E19" s="38"/>
      <c r="F19" s="38"/>
      <c r="G19" s="38"/>
      <c r="H19" s="54">
        <f>SUM(H17:H18)</f>
        <v>512000</v>
      </c>
      <c r="I19" s="54">
        <f>SUM(I17:I18)</f>
        <v>0</v>
      </c>
      <c r="J19" s="54">
        <f>SUM(J17:J18)</f>
        <v>512000</v>
      </c>
      <c r="K19" s="55">
        <f>SUM(K17:K18)</f>
        <v>512</v>
      </c>
      <c r="L19" s="56"/>
    </row>
    <row r="20" spans="1:11" ht="25.5" customHeight="1">
      <c r="A20" s="57"/>
      <c r="B20" s="57"/>
      <c r="C20" s="57"/>
      <c r="D20" s="57"/>
      <c r="E20" s="57"/>
      <c r="F20" s="57"/>
      <c r="G20" s="57"/>
      <c r="H20" s="58"/>
      <c r="I20" s="58"/>
      <c r="J20" s="58"/>
      <c r="K20" s="59"/>
    </row>
    <row r="21" spans="1:11" ht="25.5" customHeight="1">
      <c r="A21" s="60"/>
      <c r="B21" s="57"/>
      <c r="C21" s="61" t="s">
        <v>116</v>
      </c>
      <c r="D21" s="57"/>
      <c r="E21" s="57"/>
      <c r="F21" s="57"/>
      <c r="G21" s="57"/>
      <c r="H21" s="58"/>
      <c r="I21" s="58"/>
      <c r="J21" s="58"/>
      <c r="K21" s="59"/>
    </row>
    <row r="22" spans="1:12" s="20" customFormat="1" ht="36">
      <c r="A22" s="16" t="s">
        <v>106</v>
      </c>
      <c r="B22" s="17" t="s">
        <v>2</v>
      </c>
      <c r="C22" s="17" t="s">
        <v>3</v>
      </c>
      <c r="D22" s="17" t="s">
        <v>107</v>
      </c>
      <c r="E22" s="17" t="s">
        <v>108</v>
      </c>
      <c r="F22" s="17" t="s">
        <v>109</v>
      </c>
      <c r="G22" s="17" t="s">
        <v>91</v>
      </c>
      <c r="H22" s="17" t="s">
        <v>82</v>
      </c>
      <c r="I22" s="17" t="s">
        <v>83</v>
      </c>
      <c r="J22" s="17" t="s">
        <v>84</v>
      </c>
      <c r="K22" s="62" t="s">
        <v>92</v>
      </c>
      <c r="L22" s="19"/>
    </row>
    <row r="23" spans="1:12" s="20" customFormat="1" ht="24">
      <c r="A23" s="29" t="s">
        <v>110</v>
      </c>
      <c r="B23" s="30" t="s">
        <v>117</v>
      </c>
      <c r="C23" s="30" t="s">
        <v>118</v>
      </c>
      <c r="D23" s="30" t="s">
        <v>111</v>
      </c>
      <c r="E23" s="30" t="s">
        <v>119</v>
      </c>
      <c r="F23" s="30" t="s">
        <v>97</v>
      </c>
      <c r="G23" s="30" t="s">
        <v>113</v>
      </c>
      <c r="H23" s="37">
        <v>950</v>
      </c>
      <c r="I23" s="37"/>
      <c r="J23" s="32">
        <f>H23-I23</f>
        <v>950</v>
      </c>
      <c r="K23" s="52">
        <f>J23/1000</f>
        <v>0.95</v>
      </c>
      <c r="L23" s="19"/>
    </row>
    <row r="24" spans="1:12" s="20" customFormat="1" ht="26.25" customHeight="1">
      <c r="A24" s="29" t="s">
        <v>110</v>
      </c>
      <c r="B24" s="30">
        <v>27349291</v>
      </c>
      <c r="C24" s="30" t="s">
        <v>120</v>
      </c>
      <c r="D24" s="30" t="s">
        <v>111</v>
      </c>
      <c r="E24" s="63">
        <v>3759</v>
      </c>
      <c r="F24" s="63">
        <v>2019</v>
      </c>
      <c r="G24" s="30" t="s">
        <v>113</v>
      </c>
      <c r="H24" s="32">
        <v>2698</v>
      </c>
      <c r="I24" s="32"/>
      <c r="J24" s="32">
        <f>H24-I24</f>
        <v>2698</v>
      </c>
      <c r="K24" s="52">
        <f>J24/1000</f>
        <v>2.698</v>
      </c>
      <c r="L24" s="19"/>
    </row>
    <row r="25" spans="1:12" s="20" customFormat="1" ht="24">
      <c r="A25" s="29" t="s">
        <v>110</v>
      </c>
      <c r="B25" s="30" t="s">
        <v>121</v>
      </c>
      <c r="C25" s="30" t="s">
        <v>122</v>
      </c>
      <c r="D25" s="30" t="s">
        <v>111</v>
      </c>
      <c r="E25" s="30" t="s">
        <v>123</v>
      </c>
      <c r="F25" s="30" t="s">
        <v>97</v>
      </c>
      <c r="G25" s="30" t="s">
        <v>113</v>
      </c>
      <c r="H25" s="32">
        <v>1558</v>
      </c>
      <c r="I25" s="32"/>
      <c r="J25" s="32">
        <f>H25-I25</f>
        <v>1558</v>
      </c>
      <c r="K25" s="52">
        <f>J25/1000</f>
        <v>1.558</v>
      </c>
      <c r="L25" s="19"/>
    </row>
    <row r="26" spans="1:12" s="20" customFormat="1" ht="24">
      <c r="A26" s="29" t="s">
        <v>110</v>
      </c>
      <c r="B26" s="30" t="s">
        <v>67</v>
      </c>
      <c r="C26" s="30" t="s">
        <v>124</v>
      </c>
      <c r="D26" s="30" t="s">
        <v>111</v>
      </c>
      <c r="E26" s="30" t="s">
        <v>123</v>
      </c>
      <c r="F26" s="30" t="s">
        <v>97</v>
      </c>
      <c r="G26" s="30" t="s">
        <v>113</v>
      </c>
      <c r="H26" s="32">
        <v>6574</v>
      </c>
      <c r="I26" s="32"/>
      <c r="J26" s="32">
        <f>H26-I26</f>
        <v>6574</v>
      </c>
      <c r="K26" s="52">
        <f>J26/1000</f>
        <v>6.574</v>
      </c>
      <c r="L26" s="19"/>
    </row>
    <row r="27" spans="2:12" s="12" customFormat="1" ht="25.5" customHeight="1">
      <c r="B27" s="38"/>
      <c r="C27" s="38"/>
      <c r="D27" s="39" t="s">
        <v>99</v>
      </c>
      <c r="E27" s="38"/>
      <c r="F27" s="38"/>
      <c r="G27" s="38"/>
      <c r="H27" s="40">
        <f>SUM(H23:H26)</f>
        <v>11780</v>
      </c>
      <c r="I27" s="40">
        <f>SUM(I23:I26)</f>
        <v>0</v>
      </c>
      <c r="J27" s="40">
        <f>SUM(J23:J26)</f>
        <v>11780</v>
      </c>
      <c r="K27" s="40">
        <f>SUM(K23:K26)</f>
        <v>11.78</v>
      </c>
      <c r="L27" s="56"/>
    </row>
  </sheetData>
  <sheetProtection/>
  <printOptions horizontalCentered="1"/>
  <pageMargins left="0.25" right="0.25" top="0.25" bottom="0" header="0.5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tarcan</dc:creator>
  <cp:keywords/>
  <dc:description/>
  <cp:lastModifiedBy>mirela tarcan</cp:lastModifiedBy>
  <cp:lastPrinted>2023-03-17T08:46:19Z</cp:lastPrinted>
  <dcterms:created xsi:type="dcterms:W3CDTF">2023-03-17T07:31:53Z</dcterms:created>
  <dcterms:modified xsi:type="dcterms:W3CDTF">2023-07-04T10:49:05Z</dcterms:modified>
  <cp:category/>
  <cp:version/>
  <cp:contentType/>
  <cp:contentStatus/>
</cp:coreProperties>
</file>